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di-Papp Ágnes\Honlap\Ajánlattételi felhívás\Fűnyírás\"/>
    </mc:Choice>
  </mc:AlternateContent>
  <xr:revisionPtr revIDLastSave="0" documentId="13_ncr:1_{07E46CF6-4164-41C4-8EBA-8116800BC6B4}" xr6:coauthVersionLast="47" xr6:coauthVersionMax="47" xr10:uidLastSave="{00000000-0000-0000-0000-000000000000}"/>
  <bookViews>
    <workbookView xWindow="1230" yWindow="2730" windowWidth="23970" windowHeight="10065" xr2:uid="{00000000-000D-0000-FFFF-FFFF00000000}"/>
  </bookViews>
  <sheets>
    <sheet name="1. csoport" sheetId="1" r:id="rId1"/>
    <sheet name="2. cso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G16" i="1" s="1"/>
  <c r="F8" i="2"/>
  <c r="G8" i="2" s="1"/>
  <c r="F9" i="2"/>
  <c r="G9" i="2" s="1"/>
  <c r="F18" i="2"/>
  <c r="G18" i="2" s="1"/>
  <c r="F19" i="2"/>
  <c r="G19" i="2" s="1"/>
  <c r="B17" i="2"/>
  <c r="F17" i="2" s="1"/>
  <c r="G17" i="2" s="1"/>
  <c r="B16" i="2"/>
  <c r="F16" i="2" s="1"/>
  <c r="G16" i="2" s="1"/>
  <c r="B15" i="2"/>
  <c r="F15" i="2" s="1"/>
  <c r="G15" i="2" s="1"/>
  <c r="B14" i="2"/>
  <c r="F14" i="2" s="1"/>
  <c r="G14" i="2" s="1"/>
  <c r="B5" i="2"/>
  <c r="F5" i="2" s="1"/>
  <c r="G5" i="2" s="1"/>
  <c r="B12" i="2"/>
  <c r="F12" i="2" s="1"/>
  <c r="G12" i="2" s="1"/>
  <c r="B11" i="2"/>
  <c r="F11" i="2" s="1"/>
  <c r="G11" i="2" s="1"/>
  <c r="B10" i="2"/>
  <c r="F10" i="2" s="1"/>
  <c r="G10" i="2" s="1"/>
  <c r="B7" i="2"/>
  <c r="F7" i="2" s="1"/>
  <c r="G7" i="2" s="1"/>
  <c r="B4" i="2"/>
  <c r="F4" i="2" s="1"/>
  <c r="G4" i="2" s="1"/>
  <c r="B3" i="2"/>
  <c r="F3" i="2" s="1"/>
  <c r="G3" i="2" s="1"/>
  <c r="F13" i="2"/>
  <c r="G13" i="2" s="1"/>
  <c r="F6" i="2"/>
  <c r="G6" i="2" s="1"/>
  <c r="F5" i="1"/>
  <c r="G5" i="1" s="1"/>
  <c r="F9" i="1"/>
  <c r="G9" i="1" s="1"/>
  <c r="F11" i="1"/>
  <c r="G11" i="1" s="1"/>
  <c r="F13" i="1"/>
  <c r="G13" i="1" s="1"/>
  <c r="B15" i="1"/>
  <c r="F15" i="1" s="1"/>
  <c r="G15" i="1" s="1"/>
  <c r="B14" i="1"/>
  <c r="F14" i="1" s="1"/>
  <c r="G14" i="1" s="1"/>
  <c r="B13" i="1"/>
  <c r="B12" i="1"/>
  <c r="F12" i="1" s="1"/>
  <c r="G12" i="1" s="1"/>
  <c r="B10" i="1"/>
  <c r="F10" i="1" s="1"/>
  <c r="G10" i="1" s="1"/>
  <c r="B9" i="1"/>
  <c r="B8" i="1"/>
  <c r="F8" i="1" s="1"/>
  <c r="G8" i="1" s="1"/>
  <c r="B7" i="1"/>
  <c r="F7" i="1" s="1"/>
  <c r="G7" i="1" s="1"/>
  <c r="B6" i="1"/>
  <c r="F6" i="1" s="1"/>
  <c r="G6" i="1" s="1"/>
  <c r="B5" i="1"/>
  <c r="B4" i="1"/>
  <c r="F4" i="1" s="1"/>
  <c r="G4" i="1" s="1"/>
  <c r="B3" i="1"/>
  <c r="F3" i="1" s="1"/>
  <c r="G3" i="1" s="1"/>
  <c r="F17" i="1" l="1"/>
  <c r="G17" i="1" s="1"/>
  <c r="F20" i="2"/>
  <c r="G20" i="2" s="1"/>
  <c r="B20" i="2"/>
  <c r="B17" i="1"/>
</calcChain>
</file>

<file path=xl/sharedStrings.xml><?xml version="1.0" encoding="utf-8"?>
<sst xmlns="http://schemas.openxmlformats.org/spreadsheetml/2006/main" count="97" uniqueCount="75">
  <si>
    <t>Terület megnevezése</t>
  </si>
  <si>
    <t>Megjegyzés</t>
  </si>
  <si>
    <t>Motel előtti terület</t>
  </si>
  <si>
    <t>Kálvintér (Templom előtt)</t>
  </si>
  <si>
    <t>Szabadság tér (Iskola előtti park)</t>
  </si>
  <si>
    <t xml:space="preserve">Széchenyi u- Óvoda </t>
  </si>
  <si>
    <t>Petőfi u. (Feszület előtti tér)</t>
  </si>
  <si>
    <r>
      <t>Összesen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</si>
  <si>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kapcsolódó közterületekkel együtt </t>
  </si>
  <si>
    <t>Hegyesi János Városi Könyvtár</t>
  </si>
  <si>
    <t>Füzesgyarmati Bölcsőde</t>
  </si>
  <si>
    <t>Polgármesteri Hivatal mögötti közpark</t>
  </si>
  <si>
    <t>Bajcsy-Zsilinszky utcai játszótér</t>
  </si>
  <si>
    <t>Béke utcai játszótér</t>
  </si>
  <si>
    <t>Szabadság téri irodaépület előtti terület</t>
  </si>
  <si>
    <t xml:space="preserve">Az épülete előtti járdától a Kossuth utca szilárd burkolatáig </t>
  </si>
  <si>
    <t>Szabadság tér I.</t>
  </si>
  <si>
    <t>Szabadság tér II.</t>
  </si>
  <si>
    <t>csökkentve közlekedési felületek, virágágyások területével</t>
  </si>
  <si>
    <t>csökkentve közlekedési felületek, virágágyások, játszótéri eszközök területével</t>
  </si>
  <si>
    <t xml:space="preserve">Vágások száma </t>
  </si>
  <si>
    <t>június</t>
  </si>
  <si>
    <t xml:space="preserve">május </t>
  </si>
  <si>
    <t>május 2. hete</t>
  </si>
  <si>
    <t>május 4. hete</t>
  </si>
  <si>
    <t>június 2. hete</t>
  </si>
  <si>
    <t>június 4. hete</t>
  </si>
  <si>
    <t xml:space="preserve">július 3. hete </t>
  </si>
  <si>
    <t>augusztus 1 hete</t>
  </si>
  <si>
    <t xml:space="preserve">augusztus 3. hete </t>
  </si>
  <si>
    <t xml:space="preserve">szeptember 2. hete </t>
  </si>
  <si>
    <t xml:space="preserve">szeptember 4. hete </t>
  </si>
  <si>
    <t xml:space="preserve">Vágások tervezett száma és időbeli ütemezése  </t>
  </si>
  <si>
    <t xml:space="preserve">Nettó egységár </t>
  </si>
  <si>
    <t>(Ft/m2)</t>
  </si>
  <si>
    <t xml:space="preserve">Nettó összesen </t>
  </si>
  <si>
    <t xml:space="preserve">Bruttó összesen </t>
  </si>
  <si>
    <t>Ft</t>
  </si>
  <si>
    <t xml:space="preserve">Ft </t>
  </si>
  <si>
    <r>
      <t>Terület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</si>
  <si>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Katolikus kápolna és a Tanuszoda bekötőútja </t>
  </si>
  <si>
    <t>Csánky Dezső utca közterületek</t>
  </si>
  <si>
    <t>Dobó és Kont utcák közötti közterület</t>
  </si>
  <si>
    <t>Petőfi utcai önkormányzati területek és közterületek</t>
  </si>
  <si>
    <t>Arany János és Veres Péter utcák sarka önkormányzati telek</t>
  </si>
  <si>
    <t>Klapka utcai kerékpárút és országos közút közötti zöldfelület</t>
  </si>
  <si>
    <t>Garai tér</t>
  </si>
  <si>
    <t>Kossuth és Dobó utcákat összekötő gyalogút</t>
  </si>
  <si>
    <t>Tájház közterületei</t>
  </si>
  <si>
    <t>Kossuth 60 és közterületei</t>
  </si>
  <si>
    <t>Tourinform iroda és közterületei</t>
  </si>
  <si>
    <t xml:space="preserve">Képtár és közterületei </t>
  </si>
  <si>
    <t>Sport pálya Dobó és Sport utcai közterületei</t>
  </si>
  <si>
    <t>szeptember 2 hete</t>
  </si>
  <si>
    <t>május 3. hete</t>
  </si>
  <si>
    <t xml:space="preserve">június 1. hete </t>
  </si>
  <si>
    <t>július 1. hete</t>
  </si>
  <si>
    <t>július 4. hete</t>
  </si>
  <si>
    <t>augusztus 2. hete</t>
  </si>
  <si>
    <t xml:space="preserve">Vágások 3-14 sorok </t>
  </si>
  <si>
    <t>Vágások 15- 19 sorok</t>
  </si>
  <si>
    <t>augusztus</t>
  </si>
  <si>
    <t xml:space="preserve">szeptember </t>
  </si>
  <si>
    <t xml:space="preserve">BMX pálya és a hozzá tartozó telek </t>
  </si>
  <si>
    <t>csökkentve a betonpálya területével</t>
  </si>
  <si>
    <t>Bajcsy-Zsilinszky utca 8.</t>
  </si>
  <si>
    <t xml:space="preserve">Tó utca-Sas utca sarkán önkormányzati telek </t>
  </si>
  <si>
    <t>csökkentve közlekedési felületek területével</t>
  </si>
  <si>
    <t>csökkentve közlekedési felületek, épületek, építmények, játszótéri eszközök területével</t>
  </si>
  <si>
    <t>csökkentve közlekedési felületek, épületek, építmények területével</t>
  </si>
  <si>
    <t xml:space="preserve">A Mátyás utcai kerékpárút és az országos közút közötti zöldterület a Mátyás utca-Kont utca kereszteződésétől a kerékőpárút végéig </t>
  </si>
  <si>
    <t xml:space="preserve">A Kossuth utcai kerékpárút és az országos közút közötti zöldterület a Kossuth utca Árpád utcai kereszteződéstől a település belterületének határáig </t>
  </si>
  <si>
    <t>csökkentve közlekedési felületekkel, épületekkel</t>
  </si>
  <si>
    <r>
      <t>Terület m</t>
    </r>
    <r>
      <rPr>
        <b/>
        <vertAlign val="superscript"/>
        <sz val="11"/>
        <color theme="1"/>
        <rFont val="Calibri Light"/>
        <family val="2"/>
        <charset val="238"/>
        <scheme val="major"/>
      </rPr>
      <t>2</t>
    </r>
    <r>
      <rPr>
        <b/>
        <sz val="11"/>
        <color theme="1"/>
        <rFont val="Calibri Light"/>
        <family val="2"/>
        <charset val="238"/>
        <scheme val="major"/>
      </rPr>
      <t>)</t>
    </r>
  </si>
  <si>
    <r>
      <t>Összesen m</t>
    </r>
    <r>
      <rPr>
        <vertAlign val="superscript"/>
        <sz val="11"/>
        <color theme="1"/>
        <rFont val="Calibri Light"/>
        <family val="2"/>
        <charset val="238"/>
        <scheme val="maj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</si>
</sst>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F_t_-;\-* #,##0.0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vertAlign val="superscript"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1" fontId="7" fillId="0" borderId="1" xfId="0" applyNumberFormat="1" applyFont="1" applyBorder="1"/>
    <xf numFmtId="0" fontId="7" fillId="0" borderId="1" xfId="0" applyFont="1" applyBorder="1"/>
    <xf numFmtId="43" fontId="7" fillId="0" borderId="1" xfId="1" applyFont="1" applyBorder="1"/>
    <xf numFmtId="164" fontId="7" fillId="0" borderId="1" xfId="0" applyNumberFormat="1" applyFont="1" applyBorder="1"/>
    <xf numFmtId="0" fontId="7" fillId="2" borderId="1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3" fontId="5" fillId="0" borderId="1" xfId="0" applyNumberFormat="1" applyFont="1" applyBorder="1"/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43" fontId="0" fillId="2" borderId="1" xfId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F20" sqref="F20"/>
    </sheetView>
  </sheetViews>
  <sheetFormatPr defaultRowHeight="15" x14ac:dyDescent="0.25"/>
  <cols>
    <col min="1" max="1" width="44.140625" bestFit="1" customWidth="1"/>
    <col min="2" max="2" width="18" customWidth="1"/>
    <col min="3" max="3" width="69.28515625" customWidth="1"/>
    <col min="4" max="4" width="14.28515625" customWidth="1"/>
    <col min="5" max="5" width="13.85546875" customWidth="1"/>
    <col min="6" max="6" width="16.140625" style="1" customWidth="1"/>
    <col min="7" max="7" width="18" customWidth="1"/>
  </cols>
  <sheetData>
    <row r="1" spans="1:7" ht="17.25" x14ac:dyDescent="0.25">
      <c r="A1" s="2" t="s">
        <v>0</v>
      </c>
      <c r="B1" s="3" t="s">
        <v>73</v>
      </c>
      <c r="C1" s="3" t="s">
        <v>1</v>
      </c>
      <c r="D1" s="4" t="s">
        <v>20</v>
      </c>
      <c r="E1" s="4" t="s">
        <v>33</v>
      </c>
      <c r="F1" s="5" t="s">
        <v>35</v>
      </c>
      <c r="G1" s="4" t="s">
        <v>36</v>
      </c>
    </row>
    <row r="2" spans="1:7" x14ac:dyDescent="0.25">
      <c r="A2" s="2"/>
      <c r="B2" s="3"/>
      <c r="C2" s="3"/>
      <c r="D2" s="4"/>
      <c r="E2" s="4" t="s">
        <v>34</v>
      </c>
      <c r="F2" s="5" t="s">
        <v>37</v>
      </c>
      <c r="G2" s="4" t="s">
        <v>38</v>
      </c>
    </row>
    <row r="3" spans="1:7" ht="15" customHeight="1" x14ac:dyDescent="0.25">
      <c r="A3" s="6" t="s">
        <v>9</v>
      </c>
      <c r="B3" s="7">
        <f>1741.77*0.9</f>
        <v>1567.5930000000001</v>
      </c>
      <c r="C3" s="8" t="s">
        <v>8</v>
      </c>
      <c r="D3" s="8">
        <v>9</v>
      </c>
      <c r="E3" s="19"/>
      <c r="F3" s="9">
        <f>B3*D3*E3</f>
        <v>0</v>
      </c>
      <c r="G3" s="10">
        <f>F3*1.27</f>
        <v>0</v>
      </c>
    </row>
    <row r="4" spans="1:7" ht="15" customHeight="1" x14ac:dyDescent="0.25">
      <c r="A4" s="6" t="s">
        <v>10</v>
      </c>
      <c r="B4" s="7">
        <f>2371*0.8</f>
        <v>1896.8000000000002</v>
      </c>
      <c r="C4" s="11" t="s">
        <v>19</v>
      </c>
      <c r="D4" s="8">
        <v>9</v>
      </c>
      <c r="E4" s="19"/>
      <c r="F4" s="9">
        <f t="shared" ref="F4:F16" si="0">B4*D4*E4</f>
        <v>0</v>
      </c>
      <c r="G4" s="10">
        <f t="shared" ref="G4:G17" si="1">F4*1.27</f>
        <v>0</v>
      </c>
    </row>
    <row r="5" spans="1:7" ht="15" customHeight="1" x14ac:dyDescent="0.25">
      <c r="A5" s="6" t="s">
        <v>11</v>
      </c>
      <c r="B5" s="7">
        <f>5723*0.85</f>
        <v>4864.55</v>
      </c>
      <c r="C5" s="11" t="s">
        <v>18</v>
      </c>
      <c r="D5" s="8">
        <v>9</v>
      </c>
      <c r="E5" s="19"/>
      <c r="F5" s="9">
        <f t="shared" si="0"/>
        <v>0</v>
      </c>
      <c r="G5" s="10">
        <f t="shared" si="1"/>
        <v>0</v>
      </c>
    </row>
    <row r="6" spans="1:7" ht="15" customHeight="1" x14ac:dyDescent="0.25">
      <c r="A6" s="6" t="s">
        <v>12</v>
      </c>
      <c r="B6" s="7">
        <f>3480.82*0.8</f>
        <v>2784.6560000000004</v>
      </c>
      <c r="C6" s="11" t="s">
        <v>19</v>
      </c>
      <c r="D6" s="8">
        <v>9</v>
      </c>
      <c r="E6" s="19"/>
      <c r="F6" s="9">
        <f t="shared" si="0"/>
        <v>0</v>
      </c>
      <c r="G6" s="10">
        <f t="shared" si="1"/>
        <v>0</v>
      </c>
    </row>
    <row r="7" spans="1:7" ht="15" customHeight="1" x14ac:dyDescent="0.25">
      <c r="A7" s="6" t="s">
        <v>13</v>
      </c>
      <c r="B7" s="7">
        <f>457.52*0.8</f>
        <v>366.01600000000002</v>
      </c>
      <c r="C7" s="11" t="s">
        <v>19</v>
      </c>
      <c r="D7" s="8">
        <v>9</v>
      </c>
      <c r="E7" s="19"/>
      <c r="F7" s="9">
        <f t="shared" si="0"/>
        <v>0</v>
      </c>
      <c r="G7" s="10">
        <f t="shared" si="1"/>
        <v>0</v>
      </c>
    </row>
    <row r="8" spans="1:7" ht="15" customHeight="1" x14ac:dyDescent="0.25">
      <c r="A8" s="11" t="s">
        <v>14</v>
      </c>
      <c r="B8" s="12">
        <f>2877.74*0.8</f>
        <v>2302.192</v>
      </c>
      <c r="C8" s="11" t="s">
        <v>15</v>
      </c>
      <c r="D8" s="8">
        <v>9</v>
      </c>
      <c r="E8" s="19"/>
      <c r="F8" s="9">
        <f t="shared" si="0"/>
        <v>0</v>
      </c>
      <c r="G8" s="10">
        <f t="shared" si="1"/>
        <v>0</v>
      </c>
    </row>
    <row r="9" spans="1:7" ht="15" customHeight="1" x14ac:dyDescent="0.25">
      <c r="A9" s="11" t="s">
        <v>2</v>
      </c>
      <c r="B9" s="12">
        <f>3381.86*0.4</f>
        <v>1352.7440000000001</v>
      </c>
      <c r="C9" s="11" t="s">
        <v>18</v>
      </c>
      <c r="D9" s="8">
        <v>9</v>
      </c>
      <c r="E9" s="19"/>
      <c r="F9" s="9">
        <f t="shared" si="0"/>
        <v>0</v>
      </c>
      <c r="G9" s="10">
        <f t="shared" si="1"/>
        <v>0</v>
      </c>
    </row>
    <row r="10" spans="1:7" ht="15" customHeight="1" x14ac:dyDescent="0.25">
      <c r="A10" s="11" t="s">
        <v>16</v>
      </c>
      <c r="B10" s="12">
        <f>2775.64*0.5</f>
        <v>1387.82</v>
      </c>
      <c r="C10" s="11" t="s">
        <v>18</v>
      </c>
      <c r="D10" s="8">
        <v>9</v>
      </c>
      <c r="E10" s="19"/>
      <c r="F10" s="9">
        <f t="shared" si="0"/>
        <v>0</v>
      </c>
      <c r="G10" s="10">
        <f t="shared" si="1"/>
        <v>0</v>
      </c>
    </row>
    <row r="11" spans="1:7" ht="15" customHeight="1" x14ac:dyDescent="0.25">
      <c r="A11" s="6" t="s">
        <v>17</v>
      </c>
      <c r="B11" s="12">
        <v>702.31</v>
      </c>
      <c r="C11" s="11" t="s">
        <v>18</v>
      </c>
      <c r="D11" s="8">
        <v>9</v>
      </c>
      <c r="E11" s="19"/>
      <c r="F11" s="9">
        <f t="shared" si="0"/>
        <v>0</v>
      </c>
      <c r="G11" s="10">
        <f t="shared" si="1"/>
        <v>0</v>
      </c>
    </row>
    <row r="12" spans="1:7" ht="15" customHeight="1" x14ac:dyDescent="0.25">
      <c r="A12" s="11" t="s">
        <v>3</v>
      </c>
      <c r="B12" s="12">
        <f>1763.76*0.8</f>
        <v>1411.008</v>
      </c>
      <c r="C12" s="11" t="s">
        <v>18</v>
      </c>
      <c r="D12" s="8">
        <v>9</v>
      </c>
      <c r="E12" s="19"/>
      <c r="F12" s="9">
        <f t="shared" si="0"/>
        <v>0</v>
      </c>
      <c r="G12" s="10">
        <f t="shared" si="1"/>
        <v>0</v>
      </c>
    </row>
    <row r="13" spans="1:7" ht="15" customHeight="1" x14ac:dyDescent="0.25">
      <c r="A13" s="6" t="s">
        <v>4</v>
      </c>
      <c r="B13" s="12">
        <f>2872.73*0.7</f>
        <v>2010.9109999999998</v>
      </c>
      <c r="C13" s="11" t="s">
        <v>18</v>
      </c>
      <c r="D13" s="8">
        <v>9</v>
      </c>
      <c r="E13" s="19"/>
      <c r="F13" s="9">
        <f t="shared" si="0"/>
        <v>0</v>
      </c>
      <c r="G13" s="10">
        <f t="shared" si="1"/>
        <v>0</v>
      </c>
    </row>
    <row r="14" spans="1:7" ht="15" customHeight="1" x14ac:dyDescent="0.25">
      <c r="A14" s="11" t="s">
        <v>5</v>
      </c>
      <c r="B14" s="13">
        <f>3470.8*0.7</f>
        <v>2429.56</v>
      </c>
      <c r="C14" s="11" t="s">
        <v>19</v>
      </c>
      <c r="D14" s="8">
        <v>9</v>
      </c>
      <c r="E14" s="19"/>
      <c r="F14" s="9">
        <f t="shared" si="0"/>
        <v>0</v>
      </c>
      <c r="G14" s="10">
        <f t="shared" si="1"/>
        <v>0</v>
      </c>
    </row>
    <row r="15" spans="1:7" ht="15" customHeight="1" x14ac:dyDescent="0.25">
      <c r="A15" s="6" t="s">
        <v>6</v>
      </c>
      <c r="B15" s="13">
        <f>246.55*0.9</f>
        <v>221.89500000000001</v>
      </c>
      <c r="C15" s="11" t="s">
        <v>18</v>
      </c>
      <c r="D15" s="8">
        <v>9</v>
      </c>
      <c r="E15" s="19"/>
      <c r="F15" s="9">
        <f t="shared" si="0"/>
        <v>0</v>
      </c>
      <c r="G15" s="10">
        <f t="shared" si="1"/>
        <v>0</v>
      </c>
    </row>
    <row r="16" spans="1:7" ht="15" customHeight="1" x14ac:dyDescent="0.25">
      <c r="A16" s="17" t="s">
        <v>40</v>
      </c>
      <c r="B16" s="13">
        <f>5360*0.8</f>
        <v>4288</v>
      </c>
      <c r="C16" s="11" t="s">
        <v>72</v>
      </c>
      <c r="D16" s="14">
        <v>5</v>
      </c>
      <c r="E16" s="19"/>
      <c r="F16" s="9">
        <f t="shared" si="0"/>
        <v>0</v>
      </c>
      <c r="G16" s="15">
        <f t="shared" si="1"/>
        <v>0</v>
      </c>
    </row>
    <row r="17" spans="1:7" ht="15" customHeight="1" x14ac:dyDescent="0.25">
      <c r="A17" s="6" t="s">
        <v>74</v>
      </c>
      <c r="B17" s="16">
        <f>SUM(B3:B15)</f>
        <v>23298.055000000008</v>
      </c>
      <c r="C17" s="11"/>
      <c r="D17" s="8"/>
      <c r="E17" s="19"/>
      <c r="F17" s="9">
        <f>SUM(F3:F16)</f>
        <v>0</v>
      </c>
      <c r="G17" s="10">
        <f t="shared" si="1"/>
        <v>0</v>
      </c>
    </row>
    <row r="21" spans="1:7" x14ac:dyDescent="0.25">
      <c r="A21" t="s">
        <v>32</v>
      </c>
      <c r="B21" t="s">
        <v>23</v>
      </c>
    </row>
    <row r="22" spans="1:7" x14ac:dyDescent="0.25">
      <c r="B22" t="s">
        <v>24</v>
      </c>
    </row>
    <row r="23" spans="1:7" x14ac:dyDescent="0.25">
      <c r="B23" t="s">
        <v>25</v>
      </c>
    </row>
    <row r="24" spans="1:7" x14ac:dyDescent="0.25">
      <c r="B24" t="s">
        <v>26</v>
      </c>
    </row>
    <row r="25" spans="1:7" x14ac:dyDescent="0.25">
      <c r="B25" t="s">
        <v>27</v>
      </c>
    </row>
    <row r="26" spans="1:7" x14ac:dyDescent="0.25">
      <c r="B26" t="s">
        <v>28</v>
      </c>
    </row>
    <row r="27" spans="1:7" x14ac:dyDescent="0.25">
      <c r="B27" t="s">
        <v>29</v>
      </c>
    </row>
    <row r="28" spans="1:7" x14ac:dyDescent="0.25">
      <c r="B28" t="s">
        <v>30</v>
      </c>
    </row>
    <row r="29" spans="1:7" x14ac:dyDescent="0.25">
      <c r="B29" t="s">
        <v>31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opLeftCell="A8" zoomScaleNormal="100" workbookViewId="0">
      <selection activeCell="C4" sqref="C4"/>
    </sheetView>
  </sheetViews>
  <sheetFormatPr defaultRowHeight="15" x14ac:dyDescent="0.25"/>
  <cols>
    <col min="1" max="1" width="63" style="23" customWidth="1"/>
    <col min="2" max="2" width="16.28515625" style="23" customWidth="1"/>
    <col min="3" max="3" width="43.28515625" style="23" customWidth="1"/>
    <col min="4" max="4" width="18" style="23" customWidth="1"/>
    <col min="5" max="5" width="17.7109375" style="23" customWidth="1"/>
    <col min="6" max="6" width="16.85546875" style="23" customWidth="1"/>
    <col min="7" max="7" width="17.7109375" style="23" customWidth="1"/>
    <col min="8" max="16384" width="9.140625" style="23"/>
  </cols>
  <sheetData>
    <row r="1" spans="1:7" ht="17.25" x14ac:dyDescent="0.25">
      <c r="A1" s="18" t="s">
        <v>0</v>
      </c>
      <c r="B1" s="18" t="s">
        <v>39</v>
      </c>
      <c r="C1" s="18" t="s">
        <v>1</v>
      </c>
      <c r="D1" s="21" t="s">
        <v>20</v>
      </c>
      <c r="E1" s="21" t="s">
        <v>33</v>
      </c>
      <c r="F1" s="22" t="s">
        <v>35</v>
      </c>
      <c r="G1" s="21" t="s">
        <v>36</v>
      </c>
    </row>
    <row r="2" spans="1:7" x14ac:dyDescent="0.25">
      <c r="A2" s="18"/>
      <c r="B2" s="18"/>
      <c r="C2" s="18"/>
      <c r="D2" s="21"/>
      <c r="E2" s="21" t="s">
        <v>34</v>
      </c>
      <c r="F2" s="22" t="s">
        <v>37</v>
      </c>
      <c r="G2" s="21" t="s">
        <v>38</v>
      </c>
    </row>
    <row r="3" spans="1:7" x14ac:dyDescent="0.25">
      <c r="A3" s="20" t="s">
        <v>41</v>
      </c>
      <c r="B3" s="24">
        <f>1615*0.8</f>
        <v>1292</v>
      </c>
      <c r="C3" s="20"/>
      <c r="D3" s="21">
        <v>6</v>
      </c>
      <c r="E3" s="25"/>
      <c r="F3" s="26">
        <f t="shared" ref="F3:F19" si="0">B3*D3*E3</f>
        <v>0</v>
      </c>
      <c r="G3" s="27">
        <f t="shared" ref="G3:G20" si="1">F3*1.27</f>
        <v>0</v>
      </c>
    </row>
    <row r="4" spans="1:7" ht="18.75" customHeight="1" x14ac:dyDescent="0.25">
      <c r="A4" s="20" t="s">
        <v>42</v>
      </c>
      <c r="B4" s="24">
        <f>1882*0.9</f>
        <v>1693.8</v>
      </c>
      <c r="C4" s="20" t="s">
        <v>67</v>
      </c>
      <c r="D4" s="21">
        <v>6</v>
      </c>
      <c r="E4" s="25"/>
      <c r="F4" s="26">
        <f t="shared" si="0"/>
        <v>0</v>
      </c>
      <c r="G4" s="27">
        <f t="shared" si="1"/>
        <v>0</v>
      </c>
    </row>
    <row r="5" spans="1:7" ht="18.75" customHeight="1" x14ac:dyDescent="0.25">
      <c r="A5" s="20" t="s">
        <v>43</v>
      </c>
      <c r="B5" s="24">
        <f>1931*0.9</f>
        <v>1737.9</v>
      </c>
      <c r="C5" s="20" t="s">
        <v>67</v>
      </c>
      <c r="D5" s="21">
        <v>6</v>
      </c>
      <c r="E5" s="25"/>
      <c r="F5" s="26">
        <f t="shared" si="0"/>
        <v>0</v>
      </c>
      <c r="G5" s="27">
        <f t="shared" si="1"/>
        <v>0</v>
      </c>
    </row>
    <row r="6" spans="1:7" ht="18.75" customHeight="1" x14ac:dyDescent="0.25">
      <c r="A6" s="20" t="s">
        <v>44</v>
      </c>
      <c r="B6" s="24">
        <v>900</v>
      </c>
      <c r="C6" s="20" t="s">
        <v>67</v>
      </c>
      <c r="D6" s="21">
        <v>6</v>
      </c>
      <c r="E6" s="25"/>
      <c r="F6" s="26">
        <f t="shared" si="0"/>
        <v>0</v>
      </c>
      <c r="G6" s="27">
        <f t="shared" si="1"/>
        <v>0</v>
      </c>
    </row>
    <row r="7" spans="1:7" x14ac:dyDescent="0.25">
      <c r="A7" s="20" t="s">
        <v>45</v>
      </c>
      <c r="B7" s="24">
        <f>2355*0.8</f>
        <v>1884</v>
      </c>
      <c r="C7" s="20"/>
      <c r="D7" s="21">
        <v>6</v>
      </c>
      <c r="E7" s="25"/>
      <c r="F7" s="26">
        <f t="shared" si="0"/>
        <v>0</v>
      </c>
      <c r="G7" s="27">
        <f t="shared" si="1"/>
        <v>0</v>
      </c>
    </row>
    <row r="8" spans="1:7" ht="30" x14ac:dyDescent="0.25">
      <c r="A8" s="20" t="s">
        <v>70</v>
      </c>
      <c r="B8" s="24">
        <v>1200</v>
      </c>
      <c r="C8" s="20"/>
      <c r="D8" s="21">
        <v>6</v>
      </c>
      <c r="E8" s="25"/>
      <c r="F8" s="26">
        <f t="shared" si="0"/>
        <v>0</v>
      </c>
      <c r="G8" s="27">
        <f t="shared" si="1"/>
        <v>0</v>
      </c>
    </row>
    <row r="9" spans="1:7" ht="45" x14ac:dyDescent="0.25">
      <c r="A9" s="20" t="s">
        <v>71</v>
      </c>
      <c r="B9" s="24">
        <v>1400</v>
      </c>
      <c r="C9" s="20"/>
      <c r="D9" s="21">
        <v>6</v>
      </c>
      <c r="E9" s="25"/>
      <c r="F9" s="26">
        <f t="shared" si="0"/>
        <v>0</v>
      </c>
      <c r="G9" s="27">
        <f t="shared" si="1"/>
        <v>0</v>
      </c>
    </row>
    <row r="10" spans="1:7" x14ac:dyDescent="0.25">
      <c r="A10" s="20" t="s">
        <v>46</v>
      </c>
      <c r="B10" s="24">
        <f>7578*0.8</f>
        <v>6062.4000000000005</v>
      </c>
      <c r="C10" s="20"/>
      <c r="D10" s="21">
        <v>4</v>
      </c>
      <c r="E10" s="25"/>
      <c r="F10" s="26">
        <f t="shared" si="0"/>
        <v>0</v>
      </c>
      <c r="G10" s="27">
        <f t="shared" si="1"/>
        <v>0</v>
      </c>
    </row>
    <row r="11" spans="1:7" x14ac:dyDescent="0.25">
      <c r="A11" s="20" t="s">
        <v>52</v>
      </c>
      <c r="B11" s="24">
        <f>2870*0.9</f>
        <v>2583</v>
      </c>
      <c r="C11" s="20"/>
      <c r="D11" s="21">
        <v>6</v>
      </c>
      <c r="E11" s="25"/>
      <c r="F11" s="26">
        <f t="shared" si="0"/>
        <v>0</v>
      </c>
      <c r="G11" s="27">
        <f t="shared" si="1"/>
        <v>0</v>
      </c>
    </row>
    <row r="12" spans="1:7" ht="18.75" customHeight="1" x14ac:dyDescent="0.25">
      <c r="A12" s="20" t="s">
        <v>47</v>
      </c>
      <c r="B12" s="24">
        <f>1608*0.9</f>
        <v>1447.2</v>
      </c>
      <c r="C12" s="20" t="s">
        <v>67</v>
      </c>
      <c r="D12" s="21">
        <v>6</v>
      </c>
      <c r="E12" s="25"/>
      <c r="F12" s="26">
        <f t="shared" si="0"/>
        <v>0</v>
      </c>
      <c r="G12" s="27">
        <f t="shared" si="1"/>
        <v>0</v>
      </c>
    </row>
    <row r="13" spans="1:7" x14ac:dyDescent="0.25">
      <c r="A13" s="20" t="s">
        <v>48</v>
      </c>
      <c r="B13" s="24">
        <v>385</v>
      </c>
      <c r="C13" s="20"/>
      <c r="D13" s="21">
        <v>6</v>
      </c>
      <c r="E13" s="25"/>
      <c r="F13" s="26">
        <f t="shared" si="0"/>
        <v>0</v>
      </c>
      <c r="G13" s="27">
        <f t="shared" si="1"/>
        <v>0</v>
      </c>
    </row>
    <row r="14" spans="1:7" ht="18.75" customHeight="1" x14ac:dyDescent="0.25">
      <c r="A14" s="20" t="s">
        <v>49</v>
      </c>
      <c r="B14" s="24">
        <f>2601*0.9</f>
        <v>2340.9</v>
      </c>
      <c r="C14" s="20" t="s">
        <v>67</v>
      </c>
      <c r="D14" s="21">
        <v>6</v>
      </c>
      <c r="E14" s="25"/>
      <c r="F14" s="26">
        <f t="shared" si="0"/>
        <v>0</v>
      </c>
      <c r="G14" s="27">
        <f t="shared" si="1"/>
        <v>0</v>
      </c>
    </row>
    <row r="15" spans="1:7" ht="45" x14ac:dyDescent="0.25">
      <c r="A15" s="20" t="s">
        <v>50</v>
      </c>
      <c r="B15" s="21">
        <f>1933*0.6</f>
        <v>1159.8</v>
      </c>
      <c r="C15" s="20" t="s">
        <v>68</v>
      </c>
      <c r="D15" s="21">
        <v>6</v>
      </c>
      <c r="E15" s="25"/>
      <c r="F15" s="26">
        <f t="shared" si="0"/>
        <v>0</v>
      </c>
      <c r="G15" s="27">
        <f t="shared" si="1"/>
        <v>0</v>
      </c>
    </row>
    <row r="16" spans="1:7" ht="30" x14ac:dyDescent="0.25">
      <c r="A16" s="20" t="s">
        <v>51</v>
      </c>
      <c r="B16" s="21">
        <f>1314*0.6</f>
        <v>788.4</v>
      </c>
      <c r="C16" s="20" t="s">
        <v>69</v>
      </c>
      <c r="D16" s="21">
        <v>6</v>
      </c>
      <c r="E16" s="25"/>
      <c r="F16" s="26">
        <f t="shared" si="0"/>
        <v>0</v>
      </c>
      <c r="G16" s="27">
        <f t="shared" si="1"/>
        <v>0</v>
      </c>
    </row>
    <row r="17" spans="1:7" x14ac:dyDescent="0.25">
      <c r="A17" s="20" t="s">
        <v>63</v>
      </c>
      <c r="B17" s="21">
        <f>3176*0.7</f>
        <v>2223.1999999999998</v>
      </c>
      <c r="C17" s="20" t="s">
        <v>64</v>
      </c>
      <c r="D17" s="21">
        <v>6</v>
      </c>
      <c r="E17" s="25"/>
      <c r="F17" s="26">
        <f t="shared" si="0"/>
        <v>0</v>
      </c>
      <c r="G17" s="27">
        <f t="shared" si="1"/>
        <v>0</v>
      </c>
    </row>
    <row r="18" spans="1:7" x14ac:dyDescent="0.25">
      <c r="A18" s="20" t="s">
        <v>65</v>
      </c>
      <c r="B18" s="21">
        <v>2770</v>
      </c>
      <c r="C18" s="20"/>
      <c r="D18" s="21">
        <v>4</v>
      </c>
      <c r="E18" s="25"/>
      <c r="F18" s="26">
        <f t="shared" si="0"/>
        <v>0</v>
      </c>
      <c r="G18" s="27">
        <f t="shared" si="1"/>
        <v>0</v>
      </c>
    </row>
    <row r="19" spans="1:7" x14ac:dyDescent="0.25">
      <c r="A19" s="20" t="s">
        <v>66</v>
      </c>
      <c r="B19" s="21">
        <v>2050</v>
      </c>
      <c r="C19" s="20"/>
      <c r="D19" s="21">
        <v>3</v>
      </c>
      <c r="E19" s="25"/>
      <c r="F19" s="26">
        <f t="shared" si="0"/>
        <v>0</v>
      </c>
      <c r="G19" s="27">
        <f t="shared" si="1"/>
        <v>0</v>
      </c>
    </row>
    <row r="20" spans="1:7" ht="17.25" x14ac:dyDescent="0.25">
      <c r="A20" s="20" t="s">
        <v>7</v>
      </c>
      <c r="B20" s="28">
        <f>SUM(B3:B16)</f>
        <v>24874.400000000005</v>
      </c>
      <c r="C20" s="20"/>
      <c r="D20" s="21"/>
      <c r="E20" s="25"/>
      <c r="F20" s="26">
        <f>SUM(F3:F19)</f>
        <v>0</v>
      </c>
      <c r="G20" s="27">
        <f t="shared" si="1"/>
        <v>0</v>
      </c>
    </row>
    <row r="24" spans="1:7" x14ac:dyDescent="0.25">
      <c r="A24" s="23" t="s">
        <v>59</v>
      </c>
      <c r="B24" s="23" t="s">
        <v>54</v>
      </c>
    </row>
    <row r="25" spans="1:7" x14ac:dyDescent="0.25">
      <c r="B25" s="23" t="s">
        <v>55</v>
      </c>
    </row>
    <row r="26" spans="1:7" x14ac:dyDescent="0.25">
      <c r="B26" s="23" t="s">
        <v>56</v>
      </c>
    </row>
    <row r="27" spans="1:7" x14ac:dyDescent="0.25">
      <c r="B27" s="23" t="s">
        <v>57</v>
      </c>
    </row>
    <row r="28" spans="1:7" ht="30" x14ac:dyDescent="0.25">
      <c r="B28" s="23" t="s">
        <v>58</v>
      </c>
    </row>
    <row r="29" spans="1:7" ht="30" x14ac:dyDescent="0.25">
      <c r="B29" s="23" t="s">
        <v>53</v>
      </c>
    </row>
    <row r="31" spans="1:7" x14ac:dyDescent="0.25">
      <c r="A31" s="23" t="s">
        <v>60</v>
      </c>
      <c r="B31" s="23" t="s">
        <v>22</v>
      </c>
    </row>
    <row r="32" spans="1:7" x14ac:dyDescent="0.25">
      <c r="B32" s="23" t="s">
        <v>21</v>
      </c>
    </row>
    <row r="33" spans="2:2" x14ac:dyDescent="0.25">
      <c r="B33" s="23" t="s">
        <v>61</v>
      </c>
    </row>
    <row r="34" spans="2:2" x14ac:dyDescent="0.25">
      <c r="B34" s="23" t="s">
        <v>62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csoport</vt:lpstr>
      <vt:lpstr>2. csoport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Jegyző</dc:creator>
  <cp:lastModifiedBy>Mihály Fábián</cp:lastModifiedBy>
  <dcterms:created xsi:type="dcterms:W3CDTF">2024-04-24T06:34:11Z</dcterms:created>
  <dcterms:modified xsi:type="dcterms:W3CDTF">2024-04-25T09:41:40Z</dcterms:modified>
</cp:coreProperties>
</file>